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9" activeTab="0"/>
  </bookViews>
  <sheets>
    <sheet name="апрель" sheetId="1" r:id="rId1"/>
  </sheets>
  <definedNames/>
  <calcPr fullCalcOnLoad="1"/>
</workbook>
</file>

<file path=xl/sharedStrings.xml><?xml version="1.0" encoding="utf-8"?>
<sst xmlns="http://schemas.openxmlformats.org/spreadsheetml/2006/main" count="28" uniqueCount="22">
  <si>
    <t>Итоги работы маршрутов городского электрического транспорта г. Перми за 2 кварт. 2014 г.*</t>
  </si>
  <si>
    <t>Место в рейтинге</t>
  </si>
  <si>
    <t>Номер маршрута</t>
  </si>
  <si>
    <t>Количество транспорта</t>
  </si>
  <si>
    <t>Итоговая оценка</t>
  </si>
  <si>
    <t>Показатель за 1 кв.</t>
  </si>
  <si>
    <t>Рост/ падение</t>
  </si>
  <si>
    <t>Трамвайные маршруты</t>
  </si>
  <si>
    <t xml:space="preserve">Маршрут №: 2
</t>
  </si>
  <si>
    <t xml:space="preserve">Маршрут №: 5
</t>
  </si>
  <si>
    <t xml:space="preserve">Маршрут №: 3
</t>
  </si>
  <si>
    <t xml:space="preserve">Маршрут №: 4
</t>
  </si>
  <si>
    <t xml:space="preserve">Маршрут №: 8
</t>
  </si>
  <si>
    <t xml:space="preserve">Маршрут №: 13
</t>
  </si>
  <si>
    <t xml:space="preserve">Маршрут №: 7
</t>
  </si>
  <si>
    <t xml:space="preserve">Маршрут №: 11
</t>
  </si>
  <si>
    <t xml:space="preserve">Маршрут №: 10
</t>
  </si>
  <si>
    <t>Средняя оценка</t>
  </si>
  <si>
    <t>Троллейбусные маршруты</t>
  </si>
  <si>
    <t xml:space="preserve">Маршрут №: 1
</t>
  </si>
  <si>
    <t xml:space="preserve">Маршрут №: 12
</t>
  </si>
  <si>
    <t>*Методика расчета итоговой оценки:
Итоги работы маршрутов городского электрического транспорта г. Перми подводятся на основе данных Центральной диспетчерской службы МБУ «Гортранс». При оценке работы использованы утвержденные отчеты за апрель, май, июнь 2014 года. Работа оценивается по четырем критериям:
- выполнение основных рейсов (количество выполненных рейсов из общего количества запланированных рейсов, в процентах);
- регулярность основных рейсов (количество рейсов, выполненных в соответствии с расписанием, в процентах);
- выполнение первых рейсов (выполнение первых по расписанию рейсов, в процентах);
- выполнение последних рейсов (выполнение последних по расписанию рейсов, в процентах).
Для расчета интегрального показателя методом экспертной оценки каждому критерию присвоен индекс значимости, учитывающий значение каждого критерия:
- выполнение основных рейсов — 0,5
- регулярность основных рейсов — 0,3
- выполнение первых рейсов - 0,1
- выполнение последних рейсов — 0,1                                                                                                                       (Для трамвайных маршрутов №№3,10,13 и троллейбусного маршрута № 3 значимость критериев распределена следующим образом: 0,5-0,3-0,2-0,0).
Математическим путем вычисляется итоговая оценка работы перевозчика по маршруту по четырем критериям</t>
  </si>
</sst>
</file>

<file path=xl/styles.xml><?xml version="1.0" encoding="utf-8"?>
<styleSheet xmlns="http://schemas.openxmlformats.org/spreadsheetml/2006/main">
  <numFmts count="3">
    <numFmt numFmtId="164" formatCode="GENERAL"/>
    <numFmt numFmtId="165" formatCode="0.0"/>
    <numFmt numFmtId="166" formatCode="0.0;[RED]\-0.0"/>
  </numFmts>
  <fonts count="10">
    <font>
      <sz val="10"/>
      <name val="Arial"/>
      <family val="2"/>
    </font>
    <font>
      <b/>
      <sz val="10"/>
      <name val="Arial"/>
      <family val="2"/>
    </font>
    <font>
      <b/>
      <sz val="9"/>
      <name val="Times New Roman"/>
      <family val="1"/>
    </font>
    <font>
      <sz val="8"/>
      <name val="Times New Roman CYR"/>
      <family val="1"/>
    </font>
    <font>
      <sz val="9"/>
      <name val="Arial"/>
      <family val="2"/>
    </font>
    <font>
      <sz val="9"/>
      <name val="Times New Roman CYR"/>
      <family val="1"/>
    </font>
    <font>
      <sz val="12"/>
      <name val="Times New Roman"/>
      <family val="1"/>
    </font>
    <font>
      <sz val="12"/>
      <name val=""/>
      <family val="1"/>
    </font>
    <font>
      <b/>
      <sz val="9"/>
      <name val="Arial"/>
      <family val="2"/>
    </font>
    <font>
      <sz val="7"/>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31"/>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6">
    <xf numFmtId="164" fontId="0" fillId="0" borderId="0" xfId="0" applyAlignment="1">
      <alignment/>
    </xf>
    <xf numFmtId="164" fontId="0" fillId="0" borderId="0" xfId="0" applyAlignment="1">
      <alignment horizontal="center"/>
    </xf>
    <xf numFmtId="165" fontId="0" fillId="0" borderId="0" xfId="0" applyNumberFormat="1" applyFill="1" applyAlignment="1">
      <alignment/>
    </xf>
    <xf numFmtId="165" fontId="0" fillId="0" borderId="0" xfId="0" applyNumberFormat="1" applyAlignment="1">
      <alignment/>
    </xf>
    <xf numFmtId="165" fontId="0" fillId="2" borderId="0" xfId="0" applyNumberFormat="1" applyFill="1" applyAlignment="1">
      <alignment/>
    </xf>
    <xf numFmtId="164" fontId="0" fillId="0" borderId="0" xfId="0" applyFill="1" applyAlignment="1">
      <alignment/>
    </xf>
    <xf numFmtId="166" fontId="0" fillId="0" borderId="0" xfId="0" applyNumberFormat="1" applyAlignment="1">
      <alignment horizontal="center"/>
    </xf>
    <xf numFmtId="164" fontId="1" fillId="0" borderId="1" xfId="0" applyFont="1" applyBorder="1" applyAlignment="1">
      <alignment horizontal="center" wrapText="1"/>
    </xf>
    <xf numFmtId="164" fontId="2" fillId="3" borderId="1" xfId="0" applyFont="1" applyFill="1" applyBorder="1" applyAlignment="1">
      <alignment horizontal="center" vertical="center" wrapText="1"/>
    </xf>
    <xf numFmtId="165" fontId="3" fillId="0" borderId="1" xfId="0" applyNumberFormat="1" applyFont="1" applyFill="1" applyBorder="1" applyAlignment="1">
      <alignment horizontal="center"/>
    </xf>
    <xf numFmtId="165" fontId="3" fillId="0" borderId="1" xfId="0" applyNumberFormat="1" applyFont="1" applyBorder="1" applyAlignment="1">
      <alignment horizontal="center"/>
    </xf>
    <xf numFmtId="165" fontId="3" fillId="2" borderId="1" xfId="0" applyNumberFormat="1" applyFont="1" applyFill="1" applyBorder="1" applyAlignment="1">
      <alignment horizontal="center"/>
    </xf>
    <xf numFmtId="164" fontId="3" fillId="0" borderId="1" xfId="0" applyFont="1" applyFill="1" applyBorder="1" applyAlignment="1">
      <alignment horizontal="center"/>
    </xf>
    <xf numFmtId="164" fontId="3" fillId="0" borderId="1" xfId="0" applyFont="1" applyBorder="1" applyAlignment="1">
      <alignment horizontal="center"/>
    </xf>
    <xf numFmtId="165" fontId="0" fillId="0" borderId="1" xfId="0" applyNumberFormat="1" applyBorder="1" applyAlignment="1">
      <alignment horizontal="center"/>
    </xf>
    <xf numFmtId="165" fontId="0" fillId="2" borderId="1" xfId="0" applyNumberFormat="1" applyFill="1" applyBorder="1" applyAlignment="1">
      <alignment horizontal="center"/>
    </xf>
    <xf numFmtId="164" fontId="2" fillId="3" borderId="1" xfId="0" applyFont="1" applyFill="1" applyBorder="1" applyAlignment="1">
      <alignment horizontal="center" vertical="center" wrapText="1"/>
    </xf>
    <xf numFmtId="164" fontId="2" fillId="4" borderId="1" xfId="0" applyFont="1" applyFill="1" applyBorder="1" applyAlignment="1">
      <alignment horizontal="center" vertical="center" wrapText="1"/>
    </xf>
    <xf numFmtId="166" fontId="2" fillId="4" borderId="1" xfId="0" applyNumberFormat="1" applyFont="1" applyFill="1" applyBorder="1" applyAlignment="1">
      <alignment horizontal="center" vertical="center" wrapText="1"/>
    </xf>
    <xf numFmtId="164" fontId="1" fillId="0" borderId="0" xfId="0" applyFont="1" applyAlignment="1">
      <alignment horizontal="center"/>
    </xf>
    <xf numFmtId="164" fontId="4" fillId="0" borderId="1" xfId="0" applyFont="1" applyBorder="1" applyAlignment="1">
      <alignment horizontal="center"/>
    </xf>
    <xf numFmtId="164" fontId="5" fillId="0" borderId="1" xfId="0" applyFont="1" applyBorder="1" applyAlignment="1">
      <alignment wrapText="1"/>
    </xf>
    <xf numFmtId="165" fontId="0" fillId="0" borderId="1" xfId="0" applyNumberFormat="1" applyBorder="1" applyAlignment="1">
      <alignment/>
    </xf>
    <xf numFmtId="165" fontId="0" fillId="2" borderId="1" xfId="0" applyNumberFormat="1" applyFill="1" applyBorder="1" applyAlignment="1">
      <alignment/>
    </xf>
    <xf numFmtId="164" fontId="0" fillId="0" borderId="1" xfId="0" applyBorder="1" applyAlignment="1">
      <alignment/>
    </xf>
    <xf numFmtId="166" fontId="0" fillId="0" borderId="1" xfId="0" applyNumberFormat="1" applyBorder="1" applyAlignment="1">
      <alignment horizontal="center"/>
    </xf>
    <xf numFmtId="164" fontId="6" fillId="0" borderId="1" xfId="0" applyFont="1" applyBorder="1" applyAlignment="1">
      <alignment horizontal="center"/>
    </xf>
    <xf numFmtId="164" fontId="7" fillId="0" borderId="1" xfId="0" applyFont="1" applyBorder="1" applyAlignment="1">
      <alignment horizontal="center"/>
    </xf>
    <xf numFmtId="164" fontId="6" fillId="0" borderId="1" xfId="0" applyFont="1" applyFill="1" applyBorder="1" applyAlignment="1">
      <alignment horizontal="center"/>
    </xf>
    <xf numFmtId="164" fontId="1" fillId="0" borderId="1" xfId="0" applyFont="1" applyBorder="1" applyAlignment="1">
      <alignment/>
    </xf>
    <xf numFmtId="164" fontId="8" fillId="0" borderId="0" xfId="0" applyFont="1" applyAlignment="1">
      <alignment horizontal="center"/>
    </xf>
    <xf numFmtId="164" fontId="0" fillId="0" borderId="1" xfId="0" applyFont="1" applyBorder="1" applyAlignment="1">
      <alignment horizontal="center"/>
    </xf>
    <xf numFmtId="165" fontId="0" fillId="0" borderId="1" xfId="0" applyNumberFormat="1" applyFill="1" applyBorder="1" applyAlignment="1">
      <alignment/>
    </xf>
    <xf numFmtId="164" fontId="0" fillId="0" borderId="1" xfId="0" applyFill="1" applyBorder="1" applyAlignment="1">
      <alignment/>
    </xf>
    <xf numFmtId="164" fontId="9" fillId="0" borderId="0" xfId="0" applyFont="1" applyAlignment="1">
      <alignment horizontal="left" wrapText="1"/>
    </xf>
    <xf numFmtId="164" fontId="6"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4"/>
  <sheetViews>
    <sheetView tabSelected="1" workbookViewId="0" topLeftCell="A1">
      <selection activeCell="AG20" sqref="AG20"/>
    </sheetView>
  </sheetViews>
  <sheetFormatPr defaultColWidth="12.57421875" defaultRowHeight="12.75"/>
  <cols>
    <col min="1" max="1" width="8.7109375" style="1" customWidth="1"/>
    <col min="2" max="2" width="15.00390625" style="0" customWidth="1"/>
    <col min="3" max="3" width="10.7109375" style="0" customWidth="1"/>
    <col min="4" max="4" width="0" style="2" hidden="1" customWidth="1"/>
    <col min="5" max="6" width="0" style="3" hidden="1" customWidth="1"/>
    <col min="7" max="8" width="0" style="2" hidden="1" customWidth="1"/>
    <col min="9" max="9" width="0" style="4" hidden="1" customWidth="1"/>
    <col min="10" max="10" width="0" style="5" hidden="1" customWidth="1"/>
    <col min="11" max="12" width="0" style="0" hidden="1" customWidth="1"/>
    <col min="13" max="14" width="0" style="2" hidden="1" customWidth="1"/>
    <col min="15" max="15" width="0" style="4" hidden="1" customWidth="1"/>
    <col min="16" max="16" width="0" style="5" hidden="1" customWidth="1"/>
    <col min="17" max="18" width="0" style="0" hidden="1" customWidth="1"/>
    <col min="19" max="20" width="0" style="3" hidden="1" customWidth="1"/>
    <col min="21" max="21" width="0" style="4" hidden="1" customWidth="1"/>
    <col min="22" max="22" width="0" style="5" hidden="1" customWidth="1"/>
    <col min="23" max="24" width="0" style="0" hidden="1" customWidth="1"/>
    <col min="25" max="26" width="0" style="3" hidden="1" customWidth="1"/>
    <col min="27" max="27" width="0" style="4" hidden="1" customWidth="1"/>
    <col min="28" max="28" width="0" style="3" hidden="1" customWidth="1"/>
    <col min="29" max="30" width="11.57421875" style="0" customWidth="1"/>
    <col min="31" max="31" width="11.57421875" style="6" customWidth="1"/>
    <col min="32" max="16384" width="11.57421875" style="0" customWidth="1"/>
  </cols>
  <sheetData>
    <row r="1" spans="1:31" ht="30" customHeight="1">
      <c r="A1" s="7"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39" customHeight="1">
      <c r="A2" s="8" t="s">
        <v>1</v>
      </c>
      <c r="B2" s="8" t="s">
        <v>2</v>
      </c>
      <c r="C2" s="8" t="s">
        <v>3</v>
      </c>
      <c r="D2" s="9"/>
      <c r="E2" s="10"/>
      <c r="F2" s="10"/>
      <c r="G2" s="9"/>
      <c r="H2" s="9"/>
      <c r="I2" s="11"/>
      <c r="J2" s="12"/>
      <c r="K2" s="13"/>
      <c r="L2" s="13"/>
      <c r="M2" s="9"/>
      <c r="N2" s="9"/>
      <c r="O2" s="11"/>
      <c r="P2" s="12"/>
      <c r="Q2" s="13"/>
      <c r="R2" s="13"/>
      <c r="S2" s="10"/>
      <c r="T2" s="10"/>
      <c r="U2" s="11"/>
      <c r="V2" s="12"/>
      <c r="W2" s="13"/>
      <c r="X2" s="13"/>
      <c r="Y2" s="14"/>
      <c r="Z2" s="14"/>
      <c r="AA2" s="15"/>
      <c r="AB2" s="14"/>
      <c r="AC2" s="16" t="s">
        <v>4</v>
      </c>
      <c r="AD2" s="17" t="s">
        <v>5</v>
      </c>
      <c r="AE2" s="18" t="s">
        <v>6</v>
      </c>
    </row>
    <row r="3" spans="1:31" ht="12.75">
      <c r="A3" s="19" t="s">
        <v>7</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row>
    <row r="4" spans="1:31" ht="12.75">
      <c r="A4" s="20">
        <v>1</v>
      </c>
      <c r="B4" s="21" t="s">
        <v>8</v>
      </c>
      <c r="C4" s="13">
        <v>12</v>
      </c>
      <c r="D4" s="9">
        <v>96</v>
      </c>
      <c r="E4" s="10">
        <v>97.7</v>
      </c>
      <c r="F4" s="10">
        <v>96.6</v>
      </c>
      <c r="G4" s="9">
        <f>D4+E4+F4</f>
        <v>290.29999999999995</v>
      </c>
      <c r="H4" s="9">
        <f>G4/3</f>
        <v>96.76666666666665</v>
      </c>
      <c r="I4" s="11">
        <f>H4*0.5</f>
        <v>48.383333333333326</v>
      </c>
      <c r="J4" s="12">
        <v>98.9</v>
      </c>
      <c r="K4" s="13">
        <v>99.5</v>
      </c>
      <c r="L4" s="13">
        <v>99.7</v>
      </c>
      <c r="M4" s="9">
        <f>J4+K4+L4</f>
        <v>298.1</v>
      </c>
      <c r="N4" s="9">
        <f>M4/3</f>
        <v>99.36666666666667</v>
      </c>
      <c r="O4" s="11">
        <f>N4*0.3</f>
        <v>29.810000000000006</v>
      </c>
      <c r="P4" s="12">
        <v>98.6</v>
      </c>
      <c r="Q4" s="13">
        <v>96.6</v>
      </c>
      <c r="R4" s="13">
        <v>100</v>
      </c>
      <c r="S4" s="10">
        <f>P4+Q4+R4</f>
        <v>295.2</v>
      </c>
      <c r="T4" s="10">
        <f>S4/3</f>
        <v>98.39999999999999</v>
      </c>
      <c r="U4" s="11">
        <f>T4*0.1</f>
        <v>9.84</v>
      </c>
      <c r="V4" s="12">
        <v>90.2</v>
      </c>
      <c r="W4" s="13">
        <v>98.8</v>
      </c>
      <c r="X4" s="13">
        <v>98.8</v>
      </c>
      <c r="Y4" s="22">
        <f>V4+W4+X4</f>
        <v>287.8</v>
      </c>
      <c r="Z4" s="22">
        <f>Y4/3</f>
        <v>95.93333333333334</v>
      </c>
      <c r="AA4" s="23">
        <f>Z4*0.1</f>
        <v>9.593333333333334</v>
      </c>
      <c r="AB4" s="22">
        <f>I4+O4+U4+AA4</f>
        <v>97.62666666666667</v>
      </c>
      <c r="AC4" s="24">
        <v>97.6</v>
      </c>
      <c r="AD4" s="24">
        <v>95.1</v>
      </c>
      <c r="AE4" s="25">
        <f>AC4-AD4</f>
        <v>2.5</v>
      </c>
    </row>
    <row r="5" spans="1:31" ht="12.75">
      <c r="A5" s="20">
        <v>2</v>
      </c>
      <c r="B5" s="21" t="s">
        <v>9</v>
      </c>
      <c r="C5" s="13">
        <v>22</v>
      </c>
      <c r="D5" s="9">
        <v>96.3</v>
      </c>
      <c r="E5" s="10">
        <v>97.3</v>
      </c>
      <c r="F5" s="10">
        <v>97.8</v>
      </c>
      <c r="G5" s="9">
        <f>D5+E5+F5</f>
        <v>291.4</v>
      </c>
      <c r="H5" s="9">
        <f>G5/3</f>
        <v>97.13333333333333</v>
      </c>
      <c r="I5" s="11">
        <f>H5*0.5</f>
        <v>48.56666666666666</v>
      </c>
      <c r="J5" s="12">
        <v>98.8</v>
      </c>
      <c r="K5" s="13">
        <v>99.3</v>
      </c>
      <c r="L5" s="13">
        <v>98.8</v>
      </c>
      <c r="M5" s="9">
        <f>J5+K5+L5</f>
        <v>296.9</v>
      </c>
      <c r="N5" s="9">
        <f>M5/3</f>
        <v>98.96666666666665</v>
      </c>
      <c r="O5" s="11">
        <f>N5*0.3</f>
        <v>29.69</v>
      </c>
      <c r="P5" s="12">
        <v>94.9</v>
      </c>
      <c r="Q5" s="13">
        <v>95.3</v>
      </c>
      <c r="R5" s="13">
        <v>96.3</v>
      </c>
      <c r="S5" s="10">
        <f>P5+Q5+R5</f>
        <v>286.5</v>
      </c>
      <c r="T5" s="10">
        <f>S5/3</f>
        <v>95.5</v>
      </c>
      <c r="U5" s="11">
        <f>T5*0.1</f>
        <v>9.55</v>
      </c>
      <c r="V5" s="12">
        <v>92.8</v>
      </c>
      <c r="W5" s="13">
        <v>97.5</v>
      </c>
      <c r="X5" s="13">
        <v>94.7</v>
      </c>
      <c r="Y5" s="22">
        <f>V5+W5+X5</f>
        <v>285</v>
      </c>
      <c r="Z5" s="22">
        <f>Y5/3</f>
        <v>95</v>
      </c>
      <c r="AA5" s="23">
        <f>Z5*0.1</f>
        <v>9.5</v>
      </c>
      <c r="AB5" s="22">
        <f>I5+O5+U5+AA5</f>
        <v>97.30666666666666</v>
      </c>
      <c r="AC5" s="24">
        <v>97.3</v>
      </c>
      <c r="AD5" s="24">
        <v>92.5</v>
      </c>
      <c r="AE5" s="25">
        <f>AC5-AD5</f>
        <v>4.799999999999997</v>
      </c>
    </row>
    <row r="6" spans="1:31" ht="12.75">
      <c r="A6" s="20">
        <v>3</v>
      </c>
      <c r="B6" s="21" t="s">
        <v>10</v>
      </c>
      <c r="C6" s="13">
        <v>3</v>
      </c>
      <c r="D6" s="9">
        <v>96.6</v>
      </c>
      <c r="E6" s="10">
        <v>95.5</v>
      </c>
      <c r="F6" s="10">
        <v>91.1</v>
      </c>
      <c r="G6" s="9">
        <f>D6+E6+F6</f>
        <v>283.2</v>
      </c>
      <c r="H6" s="9">
        <f>G6/3</f>
        <v>94.39999999999999</v>
      </c>
      <c r="I6" s="11">
        <f>H6*0.5</f>
        <v>47.199999999999996</v>
      </c>
      <c r="J6" s="12">
        <v>98.9</v>
      </c>
      <c r="K6" s="13">
        <v>99.7</v>
      </c>
      <c r="L6" s="13">
        <v>99.1</v>
      </c>
      <c r="M6" s="9">
        <f>J6+K6+L6</f>
        <v>297.70000000000005</v>
      </c>
      <c r="N6" s="9">
        <f>M6/3</f>
        <v>99.23333333333335</v>
      </c>
      <c r="O6" s="11">
        <f>N6*0.3</f>
        <v>29.77000000000001</v>
      </c>
      <c r="P6" s="12">
        <v>96.7</v>
      </c>
      <c r="Q6" s="13">
        <v>100</v>
      </c>
      <c r="R6" s="13">
        <v>96.7</v>
      </c>
      <c r="S6" s="10">
        <f>P6+Q6+R6</f>
        <v>293.4</v>
      </c>
      <c r="T6" s="10">
        <f>S6/3</f>
        <v>97.8</v>
      </c>
      <c r="U6" s="11">
        <f>T6*0.2</f>
        <v>19.560000000000002</v>
      </c>
      <c r="V6" s="12">
        <v>100</v>
      </c>
      <c r="W6" s="26"/>
      <c r="X6" s="27"/>
      <c r="Y6" s="22"/>
      <c r="Z6" s="22"/>
      <c r="AA6" s="23">
        <f>Z6*0.1</f>
        <v>0</v>
      </c>
      <c r="AB6" s="22">
        <f>I6+O6+U6+AA6</f>
        <v>96.53</v>
      </c>
      <c r="AC6" s="24">
        <v>96.5</v>
      </c>
      <c r="AD6" s="24">
        <v>91.4</v>
      </c>
      <c r="AE6" s="25">
        <f>AC6-AD6</f>
        <v>5.099999999999994</v>
      </c>
    </row>
    <row r="7" spans="1:31" ht="12.75">
      <c r="A7" s="20">
        <v>4</v>
      </c>
      <c r="B7" s="21" t="s">
        <v>11</v>
      </c>
      <c r="C7" s="13">
        <v>10</v>
      </c>
      <c r="D7" s="9">
        <v>95.2</v>
      </c>
      <c r="E7" s="10">
        <v>96.2</v>
      </c>
      <c r="F7" s="10">
        <v>95</v>
      </c>
      <c r="G7" s="9">
        <f>D7+E7+F7</f>
        <v>286.4</v>
      </c>
      <c r="H7" s="9">
        <f>G7/3</f>
        <v>95.46666666666665</v>
      </c>
      <c r="I7" s="11">
        <f>H7*0.5</f>
        <v>47.73333333333333</v>
      </c>
      <c r="J7" s="12">
        <v>98.9</v>
      </c>
      <c r="K7" s="13">
        <v>99.2</v>
      </c>
      <c r="L7" s="13">
        <v>99.1</v>
      </c>
      <c r="M7" s="9">
        <f>J7+K7+L7</f>
        <v>297.20000000000005</v>
      </c>
      <c r="N7" s="9">
        <f>M7/3</f>
        <v>99.06666666666668</v>
      </c>
      <c r="O7" s="11">
        <f>N7*0.3</f>
        <v>29.720000000000006</v>
      </c>
      <c r="P7" s="12">
        <v>93.1</v>
      </c>
      <c r="Q7" s="13">
        <v>94.8</v>
      </c>
      <c r="R7" s="13">
        <v>100</v>
      </c>
      <c r="S7" s="10">
        <f>P7+Q7+R7</f>
        <v>287.9</v>
      </c>
      <c r="T7" s="10">
        <f>S7/3</f>
        <v>95.96666666666665</v>
      </c>
      <c r="U7" s="11">
        <f>T7*0.1</f>
        <v>9.596666666666666</v>
      </c>
      <c r="V7" s="12">
        <v>90.7</v>
      </c>
      <c r="W7" s="13">
        <v>92</v>
      </c>
      <c r="X7" s="13">
        <v>88.4</v>
      </c>
      <c r="Y7" s="22">
        <f>V7+W7+X7</f>
        <v>271.1</v>
      </c>
      <c r="Z7" s="22">
        <f>Y7/3</f>
        <v>90.36666666666667</v>
      </c>
      <c r="AA7" s="23">
        <f>Z7*0.1</f>
        <v>9.036666666666667</v>
      </c>
      <c r="AB7" s="22">
        <f>I7+O7+U7+AA7</f>
        <v>96.08666666666666</v>
      </c>
      <c r="AC7" s="24">
        <v>96.1</v>
      </c>
      <c r="AD7" s="24">
        <v>93.1</v>
      </c>
      <c r="AE7" s="25">
        <f>AC7-AD7</f>
        <v>3</v>
      </c>
    </row>
    <row r="8" spans="1:31" ht="12.75">
      <c r="A8" s="20">
        <v>5</v>
      </c>
      <c r="B8" s="21" t="s">
        <v>12</v>
      </c>
      <c r="C8" s="13">
        <v>22</v>
      </c>
      <c r="D8" s="9">
        <v>95.5</v>
      </c>
      <c r="E8" s="10">
        <v>96.3</v>
      </c>
      <c r="F8" s="10">
        <v>94.8</v>
      </c>
      <c r="G8" s="9">
        <f>D8+E8+F8</f>
        <v>286.6</v>
      </c>
      <c r="H8" s="9">
        <f>G8/3</f>
        <v>95.53333333333335</v>
      </c>
      <c r="I8" s="11">
        <f>H8*0.5</f>
        <v>47.76666666666667</v>
      </c>
      <c r="J8" s="12">
        <v>98.4</v>
      </c>
      <c r="K8" s="13">
        <v>99.2</v>
      </c>
      <c r="L8" s="13">
        <v>98.7</v>
      </c>
      <c r="M8" s="9">
        <f>J8+K8+L8</f>
        <v>296.3</v>
      </c>
      <c r="N8" s="9">
        <f>M8/3</f>
        <v>98.76666666666667</v>
      </c>
      <c r="O8" s="11">
        <f>N8*0.3</f>
        <v>29.630000000000003</v>
      </c>
      <c r="P8" s="12">
        <v>94.1</v>
      </c>
      <c r="Q8" s="13">
        <v>93.8</v>
      </c>
      <c r="R8" s="13">
        <v>95</v>
      </c>
      <c r="S8" s="10">
        <f>P8+Q8+R8</f>
        <v>282.9</v>
      </c>
      <c r="T8" s="10">
        <f>S8/3</f>
        <v>94.3</v>
      </c>
      <c r="U8" s="11">
        <f>T8*0.1</f>
        <v>9.43</v>
      </c>
      <c r="V8" s="12">
        <v>91.4</v>
      </c>
      <c r="W8" s="13">
        <v>92.6</v>
      </c>
      <c r="X8" s="13">
        <v>84</v>
      </c>
      <c r="Y8" s="22">
        <f>V8+W8+X8</f>
        <v>268</v>
      </c>
      <c r="Z8" s="22">
        <f>Y8/3</f>
        <v>89.33333333333333</v>
      </c>
      <c r="AA8" s="23">
        <f>Z8*0.1</f>
        <v>8.933333333333334</v>
      </c>
      <c r="AB8" s="22">
        <f>I8+O8+U8+AA8</f>
        <v>95.76000000000002</v>
      </c>
      <c r="AC8" s="24">
        <v>95.8</v>
      </c>
      <c r="AD8" s="24">
        <v>89.1</v>
      </c>
      <c r="AE8" s="25">
        <f>AC8-AD8</f>
        <v>6.700000000000003</v>
      </c>
    </row>
    <row r="9" spans="1:31" ht="12.75">
      <c r="A9" s="20">
        <v>6</v>
      </c>
      <c r="B9" s="21" t="s">
        <v>13</v>
      </c>
      <c r="C9" s="13">
        <v>3</v>
      </c>
      <c r="D9" s="9">
        <v>95.3</v>
      </c>
      <c r="E9" s="10">
        <v>95.5</v>
      </c>
      <c r="F9" s="10">
        <v>91.2</v>
      </c>
      <c r="G9" s="9">
        <f>D9+E9+F9</f>
        <v>282</v>
      </c>
      <c r="H9" s="9">
        <f>G9/3</f>
        <v>94</v>
      </c>
      <c r="I9" s="11">
        <f>H9*0.5</f>
        <v>47</v>
      </c>
      <c r="J9" s="12">
        <v>98.8</v>
      </c>
      <c r="K9" s="13">
        <v>99.4</v>
      </c>
      <c r="L9" s="13">
        <v>99.2</v>
      </c>
      <c r="M9" s="9">
        <f>J9+K9+L9</f>
        <v>297.4</v>
      </c>
      <c r="N9" s="9">
        <f>M9/3</f>
        <v>99.13333333333333</v>
      </c>
      <c r="O9" s="11">
        <f>N9*0.3</f>
        <v>29.740000000000002</v>
      </c>
      <c r="P9" s="12">
        <v>95.5</v>
      </c>
      <c r="Q9" s="13">
        <v>89.5</v>
      </c>
      <c r="R9" s="13">
        <v>94.7</v>
      </c>
      <c r="S9" s="10">
        <f>P9+Q9+R9</f>
        <v>279.7</v>
      </c>
      <c r="T9" s="10">
        <f>S9/3</f>
        <v>93.23333333333333</v>
      </c>
      <c r="U9" s="11">
        <f>T9*0.2</f>
        <v>18.64666666666667</v>
      </c>
      <c r="V9" s="28"/>
      <c r="W9" s="13">
        <v>100</v>
      </c>
      <c r="X9" s="13">
        <v>100</v>
      </c>
      <c r="Y9" s="22">
        <f>V9+W9+X9</f>
        <v>200</v>
      </c>
      <c r="Z9" s="22">
        <f>Y9/3</f>
        <v>66.66666666666667</v>
      </c>
      <c r="AA9" s="23"/>
      <c r="AB9" s="22">
        <f>I9+O9+U9+AA9</f>
        <v>95.38666666666668</v>
      </c>
      <c r="AC9" s="24">
        <v>95.4</v>
      </c>
      <c r="AD9" s="24">
        <v>80.7</v>
      </c>
      <c r="AE9" s="25">
        <f>AC9-AD9</f>
        <v>14.700000000000003</v>
      </c>
    </row>
    <row r="10" spans="1:31" ht="12.75">
      <c r="A10" s="20">
        <v>7</v>
      </c>
      <c r="B10" s="21" t="s">
        <v>14</v>
      </c>
      <c r="C10" s="13">
        <v>16</v>
      </c>
      <c r="D10" s="9">
        <v>94.5</v>
      </c>
      <c r="E10" s="10">
        <v>94.8</v>
      </c>
      <c r="F10" s="10">
        <v>94.4</v>
      </c>
      <c r="G10" s="9">
        <f>D10+E10+F10</f>
        <v>283.70000000000005</v>
      </c>
      <c r="H10" s="9">
        <f>G10/3</f>
        <v>94.56666666666668</v>
      </c>
      <c r="I10" s="11">
        <f>H10*0.5</f>
        <v>47.28333333333334</v>
      </c>
      <c r="J10" s="12">
        <v>98.8</v>
      </c>
      <c r="K10" s="13">
        <v>99.4</v>
      </c>
      <c r="L10" s="13">
        <v>98.9</v>
      </c>
      <c r="M10" s="9">
        <f>J10+K10+L10</f>
        <v>297.1</v>
      </c>
      <c r="N10" s="9">
        <f>M10/3</f>
        <v>99.03333333333335</v>
      </c>
      <c r="O10" s="11">
        <f>N10*0.3</f>
        <v>29.710000000000008</v>
      </c>
      <c r="P10" s="12">
        <v>92.8</v>
      </c>
      <c r="Q10" s="13">
        <v>92.3</v>
      </c>
      <c r="R10" s="13">
        <v>94.4</v>
      </c>
      <c r="S10" s="10">
        <f>P10+Q10+R10</f>
        <v>279.5</v>
      </c>
      <c r="T10" s="10">
        <f>S10/3</f>
        <v>93.16666666666667</v>
      </c>
      <c r="U10" s="11">
        <f>T10*0.1</f>
        <v>9.316666666666668</v>
      </c>
      <c r="V10" s="12">
        <v>85.9</v>
      </c>
      <c r="W10" s="13">
        <v>89.5</v>
      </c>
      <c r="X10" s="13">
        <v>89.7</v>
      </c>
      <c r="Y10" s="22">
        <f>V10+W10+X10</f>
        <v>265.1</v>
      </c>
      <c r="Z10" s="22">
        <f>Y10/3</f>
        <v>88.36666666666667</v>
      </c>
      <c r="AA10" s="23">
        <f>Z10*0.1</f>
        <v>8.836666666666668</v>
      </c>
      <c r="AB10" s="22">
        <f>I10+O10+U10+AA10</f>
        <v>95.14666666666668</v>
      </c>
      <c r="AC10" s="24">
        <v>95.1</v>
      </c>
      <c r="AD10" s="24">
        <v>89.1</v>
      </c>
      <c r="AE10" s="25">
        <f>AC10-AD10</f>
        <v>6</v>
      </c>
    </row>
    <row r="11" spans="1:31" ht="12.75">
      <c r="A11" s="20">
        <v>8</v>
      </c>
      <c r="B11" s="21" t="s">
        <v>15</v>
      </c>
      <c r="C11" s="13">
        <v>25</v>
      </c>
      <c r="D11" s="9">
        <v>94.7</v>
      </c>
      <c r="E11" s="10">
        <v>96.9</v>
      </c>
      <c r="F11" s="10">
        <v>95.9</v>
      </c>
      <c r="G11" s="9">
        <f>D11+E11+F11</f>
        <v>287.5</v>
      </c>
      <c r="H11" s="9">
        <f>G11/3</f>
        <v>95.83333333333333</v>
      </c>
      <c r="I11" s="11">
        <f>H11*0.5</f>
        <v>47.916666666666664</v>
      </c>
      <c r="J11" s="12">
        <v>98</v>
      </c>
      <c r="K11" s="13">
        <v>98.7</v>
      </c>
      <c r="L11" s="13">
        <v>98.6</v>
      </c>
      <c r="M11" s="9">
        <f>J11+K11+L11</f>
        <v>295.29999999999995</v>
      </c>
      <c r="N11" s="9">
        <f>M11/3</f>
        <v>98.43333333333332</v>
      </c>
      <c r="O11" s="11">
        <f>N11*0.3</f>
        <v>29.53</v>
      </c>
      <c r="P11" s="12">
        <v>94.1</v>
      </c>
      <c r="Q11" s="13">
        <v>95.4</v>
      </c>
      <c r="R11" s="13">
        <v>97.6</v>
      </c>
      <c r="S11" s="10">
        <f>P11+Q11+R11</f>
        <v>287.1</v>
      </c>
      <c r="T11" s="10">
        <f>S11/3</f>
        <v>95.7</v>
      </c>
      <c r="U11" s="11">
        <f>T11*0.1</f>
        <v>9.57</v>
      </c>
      <c r="V11" s="12">
        <v>70.6</v>
      </c>
      <c r="W11" s="13">
        <v>90.3</v>
      </c>
      <c r="X11" s="13">
        <v>82.9</v>
      </c>
      <c r="Y11" s="22">
        <f>V11+W11+X11</f>
        <v>243.79999999999998</v>
      </c>
      <c r="Z11" s="22">
        <f>Y11/3</f>
        <v>81.26666666666667</v>
      </c>
      <c r="AA11" s="23">
        <f>Z11*0.1</f>
        <v>8.126666666666667</v>
      </c>
      <c r="AB11" s="22">
        <f>I11+O11+U11+AA11</f>
        <v>95.14333333333332</v>
      </c>
      <c r="AC11" s="24">
        <v>95.1</v>
      </c>
      <c r="AD11" s="24">
        <v>91.6</v>
      </c>
      <c r="AE11" s="25">
        <f>AC11-AD11</f>
        <v>3.5</v>
      </c>
    </row>
    <row r="12" spans="1:31" ht="12.75">
      <c r="A12" s="20">
        <v>9</v>
      </c>
      <c r="B12" s="21" t="s">
        <v>16</v>
      </c>
      <c r="C12" s="13">
        <v>4</v>
      </c>
      <c r="D12" s="9">
        <v>88.6</v>
      </c>
      <c r="E12" s="10">
        <v>95</v>
      </c>
      <c r="F12" s="10">
        <v>70.9</v>
      </c>
      <c r="G12" s="9">
        <f>D12+E12+F12</f>
        <v>254.5</v>
      </c>
      <c r="H12" s="9">
        <f>G12/3</f>
        <v>84.83333333333333</v>
      </c>
      <c r="I12" s="11">
        <f>H12*0.5</f>
        <v>42.416666666666664</v>
      </c>
      <c r="J12" s="12">
        <v>98.5</v>
      </c>
      <c r="K12" s="13">
        <v>99.1</v>
      </c>
      <c r="L12" s="13">
        <v>99.6</v>
      </c>
      <c r="M12" s="9">
        <f>J12+K12+L12</f>
        <v>297.2</v>
      </c>
      <c r="N12" s="9">
        <f>M12/3</f>
        <v>99.06666666666666</v>
      </c>
      <c r="O12" s="11">
        <f>N12*0.3</f>
        <v>29.720000000000002</v>
      </c>
      <c r="P12" s="12">
        <v>85.2</v>
      </c>
      <c r="Q12" s="13">
        <v>93.4</v>
      </c>
      <c r="R12" s="13">
        <v>75</v>
      </c>
      <c r="S12" s="10">
        <f>P12+Q12+R12</f>
        <v>253.60000000000002</v>
      </c>
      <c r="T12" s="10">
        <f>S12/3</f>
        <v>84.53333333333335</v>
      </c>
      <c r="U12" s="11">
        <f>T12*0.2</f>
        <v>16.90666666666667</v>
      </c>
      <c r="V12" s="12">
        <v>100</v>
      </c>
      <c r="W12" s="26"/>
      <c r="X12" s="27"/>
      <c r="Y12" s="22">
        <f>V12+W12+X12</f>
        <v>100</v>
      </c>
      <c r="Z12" s="22">
        <f>Y12/3</f>
        <v>33.333333333333336</v>
      </c>
      <c r="AA12" s="23"/>
      <c r="AB12" s="22">
        <f>I12+O12+U12+AA12</f>
        <v>89.04333333333334</v>
      </c>
      <c r="AC12" s="24">
        <v>89</v>
      </c>
      <c r="AD12" s="24">
        <v>59.6</v>
      </c>
      <c r="AE12" s="25">
        <f>AC12-AD12</f>
        <v>29.4</v>
      </c>
    </row>
    <row r="13" spans="1:31" ht="12.75">
      <c r="A13" s="20" t="s">
        <v>17</v>
      </c>
      <c r="B13" s="20"/>
      <c r="C13" s="20"/>
      <c r="D13" s="9"/>
      <c r="E13" s="10"/>
      <c r="F13" s="10"/>
      <c r="G13" s="9"/>
      <c r="H13" s="9"/>
      <c r="I13" s="11"/>
      <c r="J13" s="12"/>
      <c r="K13" s="13"/>
      <c r="L13" s="13"/>
      <c r="M13" s="9"/>
      <c r="N13" s="9"/>
      <c r="O13" s="11"/>
      <c r="P13" s="12"/>
      <c r="Q13" s="13"/>
      <c r="R13" s="13"/>
      <c r="S13" s="10"/>
      <c r="T13" s="10"/>
      <c r="U13" s="11"/>
      <c r="V13" s="12"/>
      <c r="W13" s="26"/>
      <c r="X13" s="27"/>
      <c r="Y13" s="22"/>
      <c r="Z13" s="22"/>
      <c r="AA13" s="23"/>
      <c r="AB13" s="22"/>
      <c r="AC13" s="29">
        <v>95.3</v>
      </c>
      <c r="AD13" s="29">
        <v>86.9</v>
      </c>
      <c r="AE13" s="25">
        <f>AC13-AD13</f>
        <v>8.399999999999991</v>
      </c>
    </row>
    <row r="14" spans="1:31" ht="12.75">
      <c r="A14" s="30" t="s">
        <v>18</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row>
    <row r="15" spans="1:31" ht="12.75">
      <c r="A15" s="20">
        <v>1</v>
      </c>
      <c r="B15" s="21" t="s">
        <v>19</v>
      </c>
      <c r="C15" s="13">
        <v>12</v>
      </c>
      <c r="D15" s="9">
        <v>93.1</v>
      </c>
      <c r="E15" s="10">
        <v>92.3</v>
      </c>
      <c r="F15" s="10">
        <v>99.6</v>
      </c>
      <c r="G15" s="9">
        <f>D15+E15+F15</f>
        <v>285</v>
      </c>
      <c r="H15" s="9">
        <f>G15/3</f>
        <v>95</v>
      </c>
      <c r="I15" s="11">
        <f>H15*0.5</f>
        <v>47.5</v>
      </c>
      <c r="J15" s="12">
        <v>99.9</v>
      </c>
      <c r="K15" s="13">
        <v>99.9</v>
      </c>
      <c r="L15" s="13">
        <v>99.7</v>
      </c>
      <c r="M15" s="9">
        <f>J15+K15+L15</f>
        <v>299.5</v>
      </c>
      <c r="N15" s="9">
        <f>M15/3</f>
        <v>99.83333333333333</v>
      </c>
      <c r="O15" s="11">
        <f>N15*0.3</f>
        <v>29.950000000000003</v>
      </c>
      <c r="P15" s="12">
        <v>95.6</v>
      </c>
      <c r="Q15" s="13">
        <v>96.8</v>
      </c>
      <c r="R15" s="13">
        <v>99.7</v>
      </c>
      <c r="S15" s="10">
        <f>P15+Q15+R15</f>
        <v>292.09999999999997</v>
      </c>
      <c r="T15" s="10">
        <f>S15/3</f>
        <v>97.36666666666666</v>
      </c>
      <c r="U15" s="11">
        <f>T15*0.1</f>
        <v>9.736666666666666</v>
      </c>
      <c r="V15" s="12">
        <v>61.1</v>
      </c>
      <c r="W15" s="13">
        <v>73</v>
      </c>
      <c r="X15" s="13">
        <v>70.4</v>
      </c>
      <c r="Y15" s="22">
        <f>V15+W15+X15</f>
        <v>204.5</v>
      </c>
      <c r="Z15" s="22">
        <f>Y15/3</f>
        <v>68.16666666666667</v>
      </c>
      <c r="AA15" s="23">
        <f>Z15*0.1</f>
        <v>6.816666666666667</v>
      </c>
      <c r="AB15" s="22">
        <f>I15+O15+U15+AA15</f>
        <v>94.00333333333333</v>
      </c>
      <c r="AC15" s="24">
        <v>94</v>
      </c>
      <c r="AD15" s="24">
        <v>92.1</v>
      </c>
      <c r="AE15" s="25">
        <f>AC15-AD15</f>
        <v>1.9000000000000057</v>
      </c>
    </row>
    <row r="16" spans="1:31" ht="12.75">
      <c r="A16" s="20">
        <v>2</v>
      </c>
      <c r="B16" s="21" t="s">
        <v>9</v>
      </c>
      <c r="C16" s="13">
        <v>20</v>
      </c>
      <c r="D16" s="9">
        <v>91.2</v>
      </c>
      <c r="E16" s="10">
        <v>91.9</v>
      </c>
      <c r="F16" s="10">
        <v>91.7</v>
      </c>
      <c r="G16" s="9">
        <f>D16+E16+F16</f>
        <v>274.8</v>
      </c>
      <c r="H16" s="9">
        <f>G16/3</f>
        <v>91.60000000000001</v>
      </c>
      <c r="I16" s="11">
        <f>H16*0.5</f>
        <v>45.800000000000004</v>
      </c>
      <c r="J16" s="12">
        <v>99.4</v>
      </c>
      <c r="K16" s="13">
        <v>99.8</v>
      </c>
      <c r="L16" s="13">
        <v>99.6</v>
      </c>
      <c r="M16" s="9">
        <f>J16+K16+L16</f>
        <v>298.79999999999995</v>
      </c>
      <c r="N16" s="9">
        <f>M16/3</f>
        <v>99.59999999999998</v>
      </c>
      <c r="O16" s="11">
        <f>N16*0.3</f>
        <v>29.88</v>
      </c>
      <c r="P16" s="12">
        <v>95.3</v>
      </c>
      <c r="Q16" s="13">
        <v>94.3</v>
      </c>
      <c r="R16" s="13">
        <v>96.2</v>
      </c>
      <c r="S16" s="10">
        <f>P16+Q16+R16</f>
        <v>285.8</v>
      </c>
      <c r="T16" s="10">
        <f>S16/3</f>
        <v>95.26666666666667</v>
      </c>
      <c r="U16" s="11">
        <f>T16*0.1</f>
        <v>9.526666666666667</v>
      </c>
      <c r="V16" s="12">
        <v>82.5</v>
      </c>
      <c r="W16" s="13">
        <v>84.3</v>
      </c>
      <c r="X16" s="13">
        <v>80</v>
      </c>
      <c r="Y16" s="22">
        <f>V16+W16+X16</f>
        <v>246.8</v>
      </c>
      <c r="Z16" s="22">
        <f>Y16/3</f>
        <v>82.26666666666667</v>
      </c>
      <c r="AA16" s="23">
        <f>Z16*0.1</f>
        <v>8.226666666666667</v>
      </c>
      <c r="AB16" s="22">
        <f>I16+O16+U16+AA16</f>
        <v>93.43333333333334</v>
      </c>
      <c r="AC16" s="24">
        <v>93.4</v>
      </c>
      <c r="AD16" s="24">
        <v>93.3</v>
      </c>
      <c r="AE16" s="25">
        <f>AC16-AD16</f>
        <v>0.10000000000000853</v>
      </c>
    </row>
    <row r="17" spans="1:31" ht="12.75">
      <c r="A17" s="20">
        <v>3</v>
      </c>
      <c r="B17" s="21" t="s">
        <v>20</v>
      </c>
      <c r="C17" s="13">
        <v>13</v>
      </c>
      <c r="D17" s="9">
        <v>92.4</v>
      </c>
      <c r="E17" s="10">
        <v>91.3</v>
      </c>
      <c r="F17" s="10">
        <v>93.4</v>
      </c>
      <c r="G17" s="9">
        <f>D17+E17+F17</f>
        <v>277.1</v>
      </c>
      <c r="H17" s="9">
        <f>G17/3</f>
        <v>92.36666666666667</v>
      </c>
      <c r="I17" s="11">
        <f>H17*0.5</f>
        <v>46.18333333333334</v>
      </c>
      <c r="J17" s="12">
        <v>99.7</v>
      </c>
      <c r="K17" s="13">
        <v>99.7</v>
      </c>
      <c r="L17" s="13">
        <v>99.6</v>
      </c>
      <c r="M17" s="9">
        <f>J17+K17+L17</f>
        <v>299</v>
      </c>
      <c r="N17" s="9">
        <f>M17/3</f>
        <v>99.66666666666667</v>
      </c>
      <c r="O17" s="11">
        <f>N17*0.3</f>
        <v>29.900000000000006</v>
      </c>
      <c r="P17" s="12">
        <v>97.6</v>
      </c>
      <c r="Q17" s="13">
        <v>96.6</v>
      </c>
      <c r="R17" s="13">
        <v>99.7</v>
      </c>
      <c r="S17" s="10">
        <f>P17+Q17+R17</f>
        <v>293.9</v>
      </c>
      <c r="T17" s="10">
        <f>S17/3</f>
        <v>97.96666666666665</v>
      </c>
      <c r="U17" s="11">
        <f>T17*0.1</f>
        <v>9.796666666666667</v>
      </c>
      <c r="V17" s="12">
        <v>73.3</v>
      </c>
      <c r="W17" s="13">
        <v>76.1</v>
      </c>
      <c r="X17" s="13">
        <v>75.5</v>
      </c>
      <c r="Y17" s="22">
        <f>V17+W17+X17</f>
        <v>224.89999999999998</v>
      </c>
      <c r="Z17" s="22">
        <f>Y17/3</f>
        <v>74.96666666666665</v>
      </c>
      <c r="AA17" s="23">
        <f>Z17*0.1</f>
        <v>7.496666666666666</v>
      </c>
      <c r="AB17" s="22">
        <f>I17+O17+U17+AA17</f>
        <v>93.37666666666668</v>
      </c>
      <c r="AC17" s="24">
        <v>93.4</v>
      </c>
      <c r="AD17" s="24">
        <v>92.7</v>
      </c>
      <c r="AE17" s="25">
        <f>AC17-AD17</f>
        <v>0.7000000000000028</v>
      </c>
    </row>
    <row r="18" spans="1:31" ht="12.75">
      <c r="A18" s="20">
        <v>4</v>
      </c>
      <c r="B18" s="21" t="s">
        <v>8</v>
      </c>
      <c r="C18" s="13">
        <v>14</v>
      </c>
      <c r="D18" s="9">
        <v>90.6</v>
      </c>
      <c r="E18" s="10">
        <v>91</v>
      </c>
      <c r="F18" s="10">
        <v>92.5</v>
      </c>
      <c r="G18" s="9">
        <f>D18+E18+F18</f>
        <v>274.1</v>
      </c>
      <c r="H18" s="9">
        <f>G18/3</f>
        <v>91.36666666666667</v>
      </c>
      <c r="I18" s="11">
        <f>H18*0.5</f>
        <v>45.68333333333334</v>
      </c>
      <c r="J18" s="12">
        <v>99.6</v>
      </c>
      <c r="K18" s="13">
        <v>99.9</v>
      </c>
      <c r="L18" s="13">
        <v>99.7</v>
      </c>
      <c r="M18" s="9">
        <f>J18+K18+L18</f>
        <v>299.2</v>
      </c>
      <c r="N18" s="9">
        <f>M18/3</f>
        <v>99.73333333333333</v>
      </c>
      <c r="O18" s="11">
        <f>N18*0.3</f>
        <v>29.920000000000005</v>
      </c>
      <c r="P18" s="12">
        <v>95.9</v>
      </c>
      <c r="Q18" s="13">
        <v>93.7</v>
      </c>
      <c r="R18" s="13">
        <v>99.1</v>
      </c>
      <c r="S18" s="10">
        <f>P18+Q18+R18</f>
        <v>288.70000000000005</v>
      </c>
      <c r="T18" s="10">
        <f>S18/3</f>
        <v>96.23333333333335</v>
      </c>
      <c r="U18" s="11">
        <f>T18*0.1</f>
        <v>9.623333333333335</v>
      </c>
      <c r="V18" s="12">
        <v>72.4</v>
      </c>
      <c r="W18" s="13">
        <v>68.5</v>
      </c>
      <c r="X18" s="13">
        <v>76.4</v>
      </c>
      <c r="Y18" s="22">
        <f>V18+W18+X18</f>
        <v>217.3</v>
      </c>
      <c r="Z18" s="22">
        <f>Y18/3</f>
        <v>72.43333333333334</v>
      </c>
      <c r="AA18" s="23">
        <f>Z18*0.1</f>
        <v>7.243333333333334</v>
      </c>
      <c r="AB18" s="22">
        <f>I18+O18+U18+AA18</f>
        <v>92.47000000000001</v>
      </c>
      <c r="AC18" s="24">
        <v>92.5</v>
      </c>
      <c r="AD18" s="24">
        <v>93.1</v>
      </c>
      <c r="AE18" s="25">
        <f>AC18-AD18</f>
        <v>-0.5999999999999943</v>
      </c>
    </row>
    <row r="19" spans="1:31" ht="12.75">
      <c r="A19" s="20">
        <v>5</v>
      </c>
      <c r="B19" s="21" t="s">
        <v>16</v>
      </c>
      <c r="C19" s="13">
        <v>15</v>
      </c>
      <c r="D19" s="9">
        <v>90.6</v>
      </c>
      <c r="E19" s="10">
        <v>92</v>
      </c>
      <c r="F19" s="10">
        <v>92.3</v>
      </c>
      <c r="G19" s="9">
        <f>D19+E19+F19</f>
        <v>274.9</v>
      </c>
      <c r="H19" s="9">
        <f>G19/3</f>
        <v>91.63333333333333</v>
      </c>
      <c r="I19" s="11">
        <f>H19*0.5</f>
        <v>45.81666666666666</v>
      </c>
      <c r="J19" s="12">
        <v>99.8</v>
      </c>
      <c r="K19" s="13">
        <v>99.6</v>
      </c>
      <c r="L19" s="13">
        <v>99.6</v>
      </c>
      <c r="M19" s="9">
        <f>J19+K19+L19</f>
        <v>299</v>
      </c>
      <c r="N19" s="9">
        <f>M19/3</f>
        <v>99.66666666666667</v>
      </c>
      <c r="O19" s="11">
        <f>N19*0.3</f>
        <v>29.900000000000006</v>
      </c>
      <c r="P19" s="12">
        <v>95.2</v>
      </c>
      <c r="Q19" s="13">
        <v>95.8</v>
      </c>
      <c r="R19" s="13">
        <v>95.7</v>
      </c>
      <c r="S19" s="10">
        <f>P19+Q19+R19</f>
        <v>286.7</v>
      </c>
      <c r="T19" s="10">
        <f>S19/3</f>
        <v>95.56666666666666</v>
      </c>
      <c r="U19" s="11">
        <f>T19*0.1</f>
        <v>9.556666666666667</v>
      </c>
      <c r="V19" s="12">
        <v>69.5</v>
      </c>
      <c r="W19" s="13">
        <v>65.2</v>
      </c>
      <c r="X19" s="13">
        <v>66.5</v>
      </c>
      <c r="Y19" s="22">
        <f>V19+W19+X19</f>
        <v>201.2</v>
      </c>
      <c r="Z19" s="22">
        <f>Y19/3</f>
        <v>67.06666666666666</v>
      </c>
      <c r="AA19" s="23">
        <f>Z19*0.1</f>
        <v>6.706666666666667</v>
      </c>
      <c r="AB19" s="22">
        <f>I19+O19+U19+AA19</f>
        <v>91.98</v>
      </c>
      <c r="AC19" s="24">
        <v>92</v>
      </c>
      <c r="AD19" s="24">
        <v>91.3</v>
      </c>
      <c r="AE19" s="25">
        <f>AC19-AD19</f>
        <v>0.7000000000000028</v>
      </c>
    </row>
    <row r="20" spans="1:31" ht="12.75">
      <c r="A20" s="20">
        <v>6</v>
      </c>
      <c r="B20" s="21" t="s">
        <v>10</v>
      </c>
      <c r="C20" s="13">
        <v>1</v>
      </c>
      <c r="D20" s="9">
        <v>82.5</v>
      </c>
      <c r="E20" s="10">
        <v>81.8</v>
      </c>
      <c r="F20" s="10">
        <v>82.9</v>
      </c>
      <c r="G20" s="9">
        <f>D20+E20+F20</f>
        <v>247.20000000000002</v>
      </c>
      <c r="H20" s="9">
        <f>G20/3</f>
        <v>82.4</v>
      </c>
      <c r="I20" s="11">
        <f>H20*0.5</f>
        <v>41.2</v>
      </c>
      <c r="J20" s="12">
        <v>99.4</v>
      </c>
      <c r="K20" s="13">
        <v>99.4</v>
      </c>
      <c r="L20" s="13">
        <v>99.7</v>
      </c>
      <c r="M20" s="9">
        <f>J20+K20+L20</f>
        <v>298.5</v>
      </c>
      <c r="N20" s="9">
        <f>M20/3</f>
        <v>99.5</v>
      </c>
      <c r="O20" s="11">
        <f>N20*0.3</f>
        <v>29.850000000000005</v>
      </c>
      <c r="P20" s="12">
        <v>95.5</v>
      </c>
      <c r="Q20" s="13">
        <v>94.7</v>
      </c>
      <c r="R20" s="13">
        <v>94.7</v>
      </c>
      <c r="S20" s="10">
        <f>P20+Q20+R20</f>
        <v>284.9</v>
      </c>
      <c r="T20" s="10">
        <f>S20/3</f>
        <v>94.96666666666665</v>
      </c>
      <c r="U20" s="11">
        <f>T20*0.2</f>
        <v>18.993333333333332</v>
      </c>
      <c r="V20" s="28"/>
      <c r="W20" s="26"/>
      <c r="X20" s="27"/>
      <c r="Y20" s="22">
        <f>V20+W20+X20</f>
        <v>0</v>
      </c>
      <c r="Z20" s="22">
        <f>Y20/3</f>
        <v>0</v>
      </c>
      <c r="AA20" s="23"/>
      <c r="AB20" s="22">
        <f>I20+O20+U20+AA20</f>
        <v>90.04333333333335</v>
      </c>
      <c r="AC20" s="24">
        <v>90</v>
      </c>
      <c r="AD20" s="24">
        <v>88.2</v>
      </c>
      <c r="AE20" s="25">
        <f>AC20-AD20</f>
        <v>1.7999999999999972</v>
      </c>
    </row>
    <row r="21" spans="1:31" ht="12.75">
      <c r="A21" s="20">
        <v>7</v>
      </c>
      <c r="B21" s="21" t="s">
        <v>13</v>
      </c>
      <c r="C21" s="13">
        <v>7</v>
      </c>
      <c r="D21" s="9">
        <v>77.5</v>
      </c>
      <c r="E21" s="10">
        <v>77.8</v>
      </c>
      <c r="F21" s="10">
        <v>93.7</v>
      </c>
      <c r="G21" s="9">
        <f>D21+E21+F21</f>
        <v>249</v>
      </c>
      <c r="H21" s="9">
        <f>G21/3</f>
        <v>83</v>
      </c>
      <c r="I21" s="11">
        <f>H21*0.5</f>
        <v>41.5</v>
      </c>
      <c r="J21" s="12">
        <v>99.7</v>
      </c>
      <c r="K21" s="13">
        <v>99.9</v>
      </c>
      <c r="L21" s="13">
        <v>99.8</v>
      </c>
      <c r="M21" s="9">
        <f>J21+K21+L21</f>
        <v>299.40000000000003</v>
      </c>
      <c r="N21" s="9">
        <f>M21/3</f>
        <v>99.80000000000001</v>
      </c>
      <c r="O21" s="11">
        <f>N21*0.3</f>
        <v>29.94000000000001</v>
      </c>
      <c r="P21" s="12">
        <v>96.2</v>
      </c>
      <c r="Q21" s="13">
        <v>85.7</v>
      </c>
      <c r="R21" s="13">
        <v>96.6</v>
      </c>
      <c r="S21" s="10">
        <f>P21+Q21+R21</f>
        <v>278.5</v>
      </c>
      <c r="T21" s="10">
        <f>S21/3</f>
        <v>92.83333333333333</v>
      </c>
      <c r="U21" s="11">
        <f>T21*0.1</f>
        <v>9.283333333333333</v>
      </c>
      <c r="V21" s="12">
        <v>48.5</v>
      </c>
      <c r="W21" s="13">
        <v>68.3</v>
      </c>
      <c r="X21" s="13">
        <v>85.2</v>
      </c>
      <c r="Y21" s="22">
        <f>V21+W21+X21</f>
        <v>202</v>
      </c>
      <c r="Z21" s="22">
        <f>Y21/3</f>
        <v>67.33333333333333</v>
      </c>
      <c r="AA21" s="23">
        <f>Z21*0.1</f>
        <v>6.733333333333333</v>
      </c>
      <c r="AB21" s="22">
        <f>I21+O21+U21+AA21</f>
        <v>87.45666666666668</v>
      </c>
      <c r="AC21" s="24">
        <v>87.5</v>
      </c>
      <c r="AD21" s="24">
        <v>91.8</v>
      </c>
      <c r="AE21" s="25">
        <f>AC21-AD21</f>
        <v>-4.299999999999997</v>
      </c>
    </row>
    <row r="22" spans="1:31" ht="12.75">
      <c r="A22" s="31" t="s">
        <v>17</v>
      </c>
      <c r="B22" s="31"/>
      <c r="C22" s="31"/>
      <c r="D22" s="32"/>
      <c r="E22" s="22"/>
      <c r="F22" s="24"/>
      <c r="G22" s="32"/>
      <c r="H22" s="32"/>
      <c r="I22" s="23"/>
      <c r="J22" s="33"/>
      <c r="K22" s="24"/>
      <c r="L22" s="24"/>
      <c r="M22" s="32"/>
      <c r="N22" s="32"/>
      <c r="O22" s="23"/>
      <c r="P22" s="33"/>
      <c r="Q22" s="24"/>
      <c r="R22" s="24"/>
      <c r="S22" s="10"/>
      <c r="T22" s="10"/>
      <c r="U22" s="23"/>
      <c r="V22" s="33"/>
      <c r="W22" s="24"/>
      <c r="X22" s="24"/>
      <c r="Y22" s="22"/>
      <c r="Z22" s="22"/>
      <c r="AA22" s="23"/>
      <c r="AB22" s="22"/>
      <c r="AC22" s="29">
        <v>91.8</v>
      </c>
      <c r="AD22" s="29">
        <v>91.8</v>
      </c>
      <c r="AE22" s="25">
        <f>AC22-AD22</f>
        <v>0</v>
      </c>
    </row>
    <row r="23" spans="1:31" ht="12.75" customHeight="1">
      <c r="A23" s="34" t="s">
        <v>21</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row>
    <row r="24" spans="1:31" ht="12.7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row>
    <row r="25" spans="1:31" ht="12.7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row>
    <row r="26" spans="1:31" ht="12.7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row>
    <row r="27" spans="1:31" ht="12.7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row>
    <row r="28" spans="1:31" ht="12.7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row>
    <row r="29" spans="1:31" ht="12.7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row>
    <row r="30" spans="1:31" ht="12.7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row>
    <row r="31" spans="1:31" ht="91.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row>
    <row r="32" ht="12.75">
      <c r="B32" s="35"/>
    </row>
    <row r="33" ht="12.75">
      <c r="B33" s="35"/>
    </row>
    <row r="34" ht="12.75">
      <c r="B34" s="35"/>
    </row>
  </sheetData>
  <sheetProtection selectLockedCells="1" selectUnlockedCells="1"/>
  <mergeCells count="6">
    <mergeCell ref="A1:AE1"/>
    <mergeCell ref="A3:AE3"/>
    <mergeCell ref="A13:C13"/>
    <mergeCell ref="A14:AE14"/>
    <mergeCell ref="A22:C22"/>
    <mergeCell ref="A23:AE31"/>
  </mergeCell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2014-08-13T07:27:14Z</dcterms:modified>
  <cp:category/>
  <cp:version/>
  <cp:contentType/>
  <cp:contentStatus/>
  <cp:revision>3</cp:revision>
</cp:coreProperties>
</file>